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8075" windowHeight="9660"/>
  </bookViews>
  <sheets>
    <sheet name="428 год" sheetId="1" r:id="rId1"/>
  </sheets>
  <definedNames>
    <definedName name="_xlnm.Print_Titles" localSheetId="0">'428 год'!$A:$A</definedName>
  </definedNames>
  <calcPr calcId="145621"/>
</workbook>
</file>

<file path=xl/calcChain.xml><?xml version="1.0" encoding="utf-8"?>
<calcChain xmlns="http://schemas.openxmlformats.org/spreadsheetml/2006/main">
  <c r="AE29" i="1" l="1"/>
  <c r="AE28" i="1"/>
  <c r="AE23" i="1"/>
  <c r="AE20" i="1"/>
  <c r="AE18" i="1"/>
  <c r="AE13" i="1"/>
  <c r="AE10" i="1"/>
  <c r="AE6" i="1"/>
  <c r="G30" i="1" l="1"/>
  <c r="AG5" i="1" l="1"/>
  <c r="AG6" i="1"/>
  <c r="AG7" i="1"/>
  <c r="AG8" i="1"/>
  <c r="AG9" i="1"/>
  <c r="AG10" i="1"/>
  <c r="AG11" i="1"/>
  <c r="AG12" i="1"/>
  <c r="AG13" i="1"/>
  <c r="AH13" i="1" s="1"/>
  <c r="AG14" i="1"/>
  <c r="AG15" i="1"/>
  <c r="AG16" i="1"/>
  <c r="AH16" i="1" s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H28" i="1" s="1"/>
  <c r="AG29" i="1"/>
  <c r="AG30" i="1"/>
  <c r="AG4" i="1"/>
  <c r="AH4" i="1" s="1"/>
  <c r="AF5" i="1"/>
  <c r="AH5" i="1" s="1"/>
  <c r="AF6" i="1"/>
  <c r="AH6" i="1" s="1"/>
  <c r="AF7" i="1"/>
  <c r="AF8" i="1"/>
  <c r="AF9" i="1"/>
  <c r="AH9" i="1" s="1"/>
  <c r="AF10" i="1"/>
  <c r="AF11" i="1"/>
  <c r="AF12" i="1"/>
  <c r="AH12" i="1" s="1"/>
  <c r="AF13" i="1"/>
  <c r="AF14" i="1"/>
  <c r="AF15" i="1"/>
  <c r="AF16" i="1"/>
  <c r="AF17" i="1"/>
  <c r="AH17" i="1" s="1"/>
  <c r="AF18" i="1"/>
  <c r="AH18" i="1" s="1"/>
  <c r="AF19" i="1"/>
  <c r="AF20" i="1"/>
  <c r="AF21" i="1"/>
  <c r="AH21" i="1" s="1"/>
  <c r="AF22" i="1"/>
  <c r="AH22" i="1" s="1"/>
  <c r="AF23" i="1"/>
  <c r="AF24" i="1"/>
  <c r="AF25" i="1"/>
  <c r="AH25" i="1" s="1"/>
  <c r="AF26" i="1"/>
  <c r="AF27" i="1"/>
  <c r="AF28" i="1"/>
  <c r="AF29" i="1"/>
  <c r="AH29" i="1" s="1"/>
  <c r="AF30" i="1"/>
  <c r="AF4" i="1"/>
  <c r="AD31" i="1"/>
  <c r="AC31" i="1"/>
  <c r="AA31" i="1"/>
  <c r="Z31" i="1"/>
  <c r="X31" i="1"/>
  <c r="W31" i="1"/>
  <c r="U31" i="1"/>
  <c r="T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R31" i="1"/>
  <c r="Q31" i="1"/>
  <c r="S28" i="1"/>
  <c r="S16" i="1"/>
  <c r="O31" i="1"/>
  <c r="N31" i="1"/>
  <c r="L31" i="1"/>
  <c r="M31" i="1" s="1"/>
  <c r="K31" i="1"/>
  <c r="I31" i="1"/>
  <c r="J31" i="1" s="1"/>
  <c r="H31" i="1"/>
  <c r="AH20" i="1" l="1"/>
  <c r="AH10" i="1"/>
  <c r="AH24" i="1"/>
  <c r="AH8" i="1"/>
  <c r="AH23" i="1"/>
  <c r="AH15" i="1"/>
  <c r="AH11" i="1"/>
  <c r="AH7" i="1"/>
  <c r="AH27" i="1"/>
  <c r="AH26" i="1"/>
  <c r="AH19" i="1"/>
  <c r="AH14" i="1"/>
  <c r="AE31" i="1"/>
  <c r="AB31" i="1"/>
  <c r="Y31" i="1"/>
  <c r="V31" i="1"/>
  <c r="S31" i="1"/>
  <c r="P31" i="1"/>
  <c r="E31" i="1"/>
  <c r="F31" i="1"/>
  <c r="G31" i="1" s="1"/>
  <c r="C31" i="1" l="1"/>
  <c r="AG31" i="1" s="1"/>
  <c r="B31" i="1"/>
  <c r="AF31" i="1" s="1"/>
  <c r="AH31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4" i="1"/>
  <c r="D31" i="1" l="1"/>
</calcChain>
</file>

<file path=xl/sharedStrings.xml><?xml version="1.0" encoding="utf-8"?>
<sst xmlns="http://schemas.openxmlformats.org/spreadsheetml/2006/main" count="74" uniqueCount="44">
  <si>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</si>
  <si>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</si>
  <si>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</si>
  <si>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</si>
  <si>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</si>
  <si>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</si>
  <si>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</si>
  <si>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</si>
  <si>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</si>
  <si>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</si>
  <si>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</si>
  <si>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</si>
  <si>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</si>
  <si>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</si>
  <si>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</si>
  <si>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</si>
  <si>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</si>
  <si>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</si>
  <si>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</si>
  <si>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</si>
  <si>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</si>
  <si>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</si>
  <si>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</si>
  <si>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</si>
  <si>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</si>
  <si>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</si>
  <si>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</si>
  <si>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</si>
  <si>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</si>
  <si>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</si>
  <si>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ИТОГО:</t>
  </si>
  <si>
    <t>Дотации на выравнивание бюджетной обеспеченности</t>
  </si>
  <si>
    <t>Поддержка мер по обеспечению сбалансированности бюджетов</t>
  </si>
  <si>
    <t>Не распределено</t>
  </si>
  <si>
    <t>Стимулирование муниципальных образований Калужской области - победителей конкурса по благоустройству территории, прилегающей к государственным объектам, оказывающим медицинскую помощь</t>
  </si>
  <si>
    <t>Государственная поддержка отрасли культуры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</si>
  <si>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</si>
  <si>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Стимулирование лучших муниципальных образований Калужской области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</si>
  <si>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>Стимулирование руководителей исполнительно-распорядительных органов муниципальных образований области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</si>
  <si>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 без привлечения средств бюджетов бюджетной системы Российской Федерации</t>
  </si>
  <si>
    <t>Поощрение муниципальных образований Калужской области - победителей регионального этапа конкурса</t>
  </si>
  <si>
    <t>Стимулирование муниципальных образований Калужской области, участвующих в конкурсе "Лучшая муниципальная практика развития территорий  территориального общественного самоуправления"</t>
  </si>
  <si>
    <t>ИТОГО</t>
  </si>
  <si>
    <t>Дотации, предоставляемые бюджетам муниципальных образований области в 1 полугодии 2020года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</si>
</sst>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</font>
    <font>
      <sz val="8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6"/>
    <xf numFmtId="0" fontId="7" fillId="0" borderId="7">
      <alignment horizontal="center" vertical="center" wrapText="1"/>
    </xf>
    <xf numFmtId="0" fontId="7" fillId="0" borderId="8"/>
    <xf numFmtId="0" fontId="7" fillId="0" borderId="7">
      <alignment horizontal="center" vertical="center" shrinkToFit="1"/>
    </xf>
    <xf numFmtId="0" fontId="7" fillId="2" borderId="9"/>
    <xf numFmtId="0" fontId="9" fillId="0" borderId="7">
      <alignment horizontal="left"/>
    </xf>
    <xf numFmtId="4" fontId="9" fillId="3" borderId="7">
      <alignment horizontal="right" vertical="top" shrinkToFit="1"/>
    </xf>
    <xf numFmtId="0" fontId="7" fillId="2" borderId="10"/>
    <xf numFmtId="0" fontId="7" fillId="0" borderId="9"/>
    <xf numFmtId="0" fontId="7" fillId="0" borderId="0">
      <alignment horizontal="left" wrapText="1"/>
    </xf>
    <xf numFmtId="49" fontId="7" fillId="0" borderId="7">
      <alignment horizontal="left" vertical="top" wrapText="1"/>
    </xf>
    <xf numFmtId="4" fontId="7" fillId="4" borderId="7">
      <alignment horizontal="right" vertical="top" shrinkToFit="1"/>
    </xf>
    <xf numFmtId="0" fontId="7" fillId="2" borderId="10">
      <alignment horizontal="center"/>
    </xf>
    <xf numFmtId="0" fontId="7" fillId="2" borderId="0">
      <alignment horizontal="center"/>
    </xf>
    <xf numFmtId="4" fontId="7" fillId="0" borderId="7">
      <alignment horizontal="right" vertical="top" shrinkToFit="1"/>
    </xf>
    <xf numFmtId="49" fontId="9" fillId="0" borderId="7">
      <alignment horizontal="left" vertical="top" wrapText="1"/>
    </xf>
    <xf numFmtId="4" fontId="7" fillId="0" borderId="8">
      <alignment horizontal="right" shrinkToFit="1"/>
    </xf>
    <xf numFmtId="4" fontId="7" fillId="0" borderId="0">
      <alignment horizontal="right" shrinkToFit="1"/>
    </xf>
    <xf numFmtId="0" fontId="7" fillId="2" borderId="0">
      <alignment horizontal="left"/>
    </xf>
    <xf numFmtId="0" fontId="7" fillId="2" borderId="9">
      <alignment horizontal="center"/>
    </xf>
    <xf numFmtId="0" fontId="2" fillId="0" borderId="0"/>
  </cellStyleXfs>
  <cellXfs count="18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11" fillId="0" borderId="1" xfId="0" applyNumberFormat="1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center" shrinkToFit="1"/>
    </xf>
    <xf numFmtId="4" fontId="13" fillId="0" borderId="1" xfId="0" applyNumberFormat="1" applyFont="1" applyFill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Обычн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tabSelected="1" zoomScaleNormal="100" zoomScaleSheetLayoutView="40" workbookViewId="0">
      <pane xSplit="1" ySplit="3" topLeftCell="V16" activePane="bottomRight" state="frozen"/>
      <selection pane="topRight" activeCell="B1" sqref="B1"/>
      <selection pane="bottomLeft" activeCell="A4" sqref="A4"/>
      <selection pane="bottomRight" activeCell="AF31" sqref="AF31"/>
    </sheetView>
  </sheetViews>
  <sheetFormatPr defaultColWidth="14.28515625" defaultRowHeight="15" x14ac:dyDescent="0.2"/>
  <cols>
    <col min="1" max="1" width="22.85546875" style="1" customWidth="1"/>
    <col min="2" max="2" width="25.85546875" style="1" customWidth="1"/>
    <col min="3" max="3" width="21.42578125" style="1" customWidth="1"/>
    <col min="4" max="4" width="14.28515625" style="1" customWidth="1"/>
    <col min="5" max="5" width="25.85546875" style="1" hidden="1" customWidth="1"/>
    <col min="6" max="6" width="16" style="1" hidden="1" customWidth="1"/>
    <col min="7" max="7" width="14.28515625" style="1" hidden="1" customWidth="1"/>
    <col min="8" max="8" width="16.85546875" style="1" customWidth="1"/>
    <col min="9" max="9" width="21.42578125" style="1" customWidth="1"/>
    <col min="10" max="10" width="14.28515625" style="1" customWidth="1"/>
    <col min="11" max="11" width="25.85546875" style="1" customWidth="1"/>
    <col min="12" max="12" width="21.42578125" style="1" customWidth="1"/>
    <col min="13" max="13" width="14.28515625" style="1" customWidth="1"/>
    <col min="14" max="14" width="21.140625" style="1" customWidth="1"/>
    <col min="15" max="15" width="21.42578125" style="1" customWidth="1"/>
    <col min="16" max="16" width="14.28515625" style="1" customWidth="1"/>
    <col min="17" max="17" width="19.7109375" style="1" customWidth="1"/>
    <col min="18" max="18" width="15.28515625" style="1" customWidth="1"/>
    <col min="19" max="19" width="14.28515625" style="1" customWidth="1"/>
    <col min="20" max="20" width="25.85546875" style="1" customWidth="1"/>
    <col min="21" max="21" width="21.42578125" style="1" customWidth="1"/>
    <col min="22" max="22" width="14.28515625" style="1" customWidth="1"/>
    <col min="23" max="23" width="19" style="1" customWidth="1"/>
    <col min="24" max="24" width="21.42578125" style="1" customWidth="1"/>
    <col min="25" max="25" width="14.28515625" style="1" customWidth="1"/>
    <col min="26" max="26" width="20.85546875" style="1" customWidth="1"/>
    <col min="27" max="27" width="17.7109375" style="1" customWidth="1"/>
    <col min="28" max="28" width="14.28515625" style="1" customWidth="1"/>
    <col min="29" max="29" width="20.85546875" style="1" customWidth="1"/>
    <col min="30" max="30" width="17.7109375" style="1" customWidth="1"/>
    <col min="31" max="31" width="14.28515625" style="1" customWidth="1"/>
    <col min="32" max="32" width="20.85546875" style="1" customWidth="1"/>
    <col min="33" max="33" width="17.7109375" style="1" customWidth="1"/>
    <col min="34" max="34" width="14.28515625" style="1" customWidth="1"/>
    <col min="35" max="16384" width="14.28515625" style="1"/>
  </cols>
  <sheetData>
    <row r="1" spans="1:34" s="2" customFormat="1" ht="69.75" customHeight="1" x14ac:dyDescent="0.2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3" customFormat="1" ht="180" customHeight="1" x14ac:dyDescent="0.2">
      <c r="A2" s="16" t="s">
        <v>26</v>
      </c>
      <c r="B2" s="13" t="s">
        <v>31</v>
      </c>
      <c r="C2" s="14"/>
      <c r="D2" s="15"/>
      <c r="E2" s="13" t="s">
        <v>32</v>
      </c>
      <c r="F2" s="14"/>
      <c r="G2" s="15"/>
      <c r="H2" s="13" t="s">
        <v>34</v>
      </c>
      <c r="I2" s="14"/>
      <c r="J2" s="15"/>
      <c r="K2" s="13" t="s">
        <v>35</v>
      </c>
      <c r="L2" s="14"/>
      <c r="M2" s="15"/>
      <c r="N2" s="13" t="s">
        <v>36</v>
      </c>
      <c r="O2" s="14"/>
      <c r="P2" s="15"/>
      <c r="Q2" s="13" t="s">
        <v>37</v>
      </c>
      <c r="R2" s="14"/>
      <c r="S2" s="15"/>
      <c r="T2" s="13" t="s">
        <v>38</v>
      </c>
      <c r="U2" s="14"/>
      <c r="V2" s="15"/>
      <c r="W2" s="13" t="s">
        <v>39</v>
      </c>
      <c r="X2" s="14"/>
      <c r="Y2" s="15"/>
      <c r="Z2" s="13" t="s">
        <v>40</v>
      </c>
      <c r="AA2" s="14"/>
      <c r="AB2" s="15"/>
      <c r="AC2" s="13" t="s">
        <v>41</v>
      </c>
      <c r="AD2" s="14"/>
      <c r="AE2" s="15"/>
      <c r="AF2" s="13" t="s">
        <v>42</v>
      </c>
      <c r="AG2" s="14"/>
      <c r="AH2" s="15"/>
    </row>
    <row r="3" spans="1:34" s="3" customFormat="1" ht="46.9" customHeight="1" x14ac:dyDescent="0.2">
      <c r="A3" s="16"/>
      <c r="B3" s="7" t="s">
        <v>0</v>
      </c>
      <c r="C3" s="7" t="s">
        <v>1</v>
      </c>
      <c r="D3" s="7" t="s">
        <v>27</v>
      </c>
      <c r="E3" s="10" t="s">
        <v>0</v>
      </c>
      <c r="F3" s="10" t="s">
        <v>1</v>
      </c>
      <c r="G3" s="10" t="s">
        <v>27</v>
      </c>
      <c r="H3" s="11" t="s">
        <v>0</v>
      </c>
      <c r="I3" s="11" t="s">
        <v>1</v>
      </c>
      <c r="J3" s="11" t="s">
        <v>27</v>
      </c>
      <c r="K3" s="11" t="s">
        <v>0</v>
      </c>
      <c r="L3" s="11" t="s">
        <v>1</v>
      </c>
      <c r="M3" s="11" t="s">
        <v>27</v>
      </c>
      <c r="N3" s="11" t="s">
        <v>0</v>
      </c>
      <c r="O3" s="11" t="s">
        <v>1</v>
      </c>
      <c r="P3" s="11" t="s">
        <v>27</v>
      </c>
      <c r="Q3" s="11" t="s">
        <v>0</v>
      </c>
      <c r="R3" s="11" t="s">
        <v>1</v>
      </c>
      <c r="S3" s="11" t="s">
        <v>27</v>
      </c>
      <c r="T3" s="11" t="s">
        <v>0</v>
      </c>
      <c r="U3" s="11" t="s">
        <v>1</v>
      </c>
      <c r="V3" s="11" t="s">
        <v>27</v>
      </c>
      <c r="W3" s="11" t="s">
        <v>0</v>
      </c>
      <c r="X3" s="11" t="s">
        <v>1</v>
      </c>
      <c r="Y3" s="11" t="s">
        <v>27</v>
      </c>
      <c r="Z3" s="11" t="s">
        <v>0</v>
      </c>
      <c r="AA3" s="11" t="s">
        <v>1</v>
      </c>
      <c r="AB3" s="11" t="s">
        <v>27</v>
      </c>
      <c r="AC3" s="11" t="s">
        <v>0</v>
      </c>
      <c r="AD3" s="11" t="s">
        <v>1</v>
      </c>
      <c r="AE3" s="11" t="s">
        <v>27</v>
      </c>
      <c r="AF3" s="11" t="s">
        <v>0</v>
      </c>
      <c r="AG3" s="11" t="s">
        <v>1</v>
      </c>
      <c r="AH3" s="11" t="s">
        <v>27</v>
      </c>
    </row>
    <row r="4" spans="1:34" x14ac:dyDescent="0.2">
      <c r="A4" s="5" t="s">
        <v>2</v>
      </c>
      <c r="B4" s="6"/>
      <c r="C4" s="6"/>
      <c r="D4" s="6">
        <f>IF(B4=0,0,C4/B4)*100</f>
        <v>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v>1124928</v>
      </c>
      <c r="U4" s="6">
        <v>449190</v>
      </c>
      <c r="V4" s="6">
        <f>IF(T4=0,0,U4/T4)*100</f>
        <v>39.930555555555557</v>
      </c>
      <c r="W4" s="6"/>
      <c r="X4" s="6"/>
      <c r="Y4" s="6"/>
      <c r="Z4" s="6"/>
      <c r="AA4" s="6"/>
      <c r="AB4" s="6"/>
      <c r="AC4" s="6"/>
      <c r="AD4" s="6"/>
      <c r="AE4" s="6"/>
      <c r="AF4" s="6">
        <f>B4+E4+H4+K4+N4+Q4+T4+W4+Z4+AC4</f>
        <v>1124928</v>
      </c>
      <c r="AG4" s="6">
        <f>C4+F4+I4+L4+O4+R4+U4+X4+AA4+AD4</f>
        <v>449190</v>
      </c>
      <c r="AH4" s="6">
        <f>IF(AF4=0,0,AG4/AF4)*100</f>
        <v>39.930555555555557</v>
      </c>
    </row>
    <row r="5" spans="1:34" x14ac:dyDescent="0.2">
      <c r="A5" s="5" t="s">
        <v>3</v>
      </c>
      <c r="B5" s="6">
        <v>42788263</v>
      </c>
      <c r="C5" s="6">
        <v>24959823</v>
      </c>
      <c r="D5" s="6">
        <f t="shared" ref="D5:D29" si="0">IF(B5=0,0,C5/B5)*100</f>
        <v>58.333340149844361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v>640584</v>
      </c>
      <c r="U5" s="6">
        <v>266910</v>
      </c>
      <c r="V5" s="6">
        <f t="shared" ref="V5:V29" si="1">IF(T5=0,0,U5/T5)*100</f>
        <v>41.666666666666671</v>
      </c>
      <c r="W5" s="6"/>
      <c r="X5" s="6"/>
      <c r="Y5" s="6"/>
      <c r="Z5" s="6"/>
      <c r="AA5" s="6"/>
      <c r="AB5" s="6"/>
      <c r="AC5" s="6"/>
      <c r="AD5" s="6"/>
      <c r="AE5" s="6"/>
      <c r="AF5" s="6">
        <f t="shared" ref="AF5:AF31" si="2">B5+E5+H5+K5+N5+Q5+T5+W5+Z5+AC5</f>
        <v>43428847</v>
      </c>
      <c r="AG5" s="6">
        <f t="shared" ref="AG5:AG31" si="3">C5+F5+I5+L5+O5+R5+U5+X5+AA5+AD5</f>
        <v>25226733</v>
      </c>
      <c r="AH5" s="6">
        <f t="shared" ref="AH5:AH29" si="4">IF(AF5=0,0,AG5/AF5)*100</f>
        <v>58.08750345133501</v>
      </c>
    </row>
    <row r="6" spans="1:34" x14ac:dyDescent="0.2">
      <c r="A6" s="5" t="s">
        <v>4</v>
      </c>
      <c r="B6" s="6"/>
      <c r="C6" s="6"/>
      <c r="D6" s="6">
        <f t="shared" si="0"/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v>2999808</v>
      </c>
      <c r="U6" s="6">
        <v>952029.62</v>
      </c>
      <c r="V6" s="6">
        <f t="shared" si="1"/>
        <v>31.736351793181427</v>
      </c>
      <c r="W6" s="6"/>
      <c r="X6" s="6"/>
      <c r="Y6" s="6"/>
      <c r="Z6" s="6"/>
      <c r="AA6" s="6"/>
      <c r="AB6" s="6"/>
      <c r="AC6" s="6">
        <v>1931400</v>
      </c>
      <c r="AD6" s="6">
        <v>1931400</v>
      </c>
      <c r="AE6" s="6">
        <f>AD6/AC6*100</f>
        <v>100</v>
      </c>
      <c r="AF6" s="6">
        <f t="shared" si="2"/>
        <v>4931208</v>
      </c>
      <c r="AG6" s="6">
        <f t="shared" si="3"/>
        <v>2883429.62</v>
      </c>
      <c r="AH6" s="6">
        <f t="shared" si="4"/>
        <v>58.473088541387831</v>
      </c>
    </row>
    <row r="7" spans="1:34" x14ac:dyDescent="0.2">
      <c r="A7" s="5" t="s">
        <v>5</v>
      </c>
      <c r="B7" s="6"/>
      <c r="C7" s="6"/>
      <c r="D7" s="6">
        <f t="shared" si="0"/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2202984</v>
      </c>
      <c r="U7" s="6">
        <v>884977.06</v>
      </c>
      <c r="V7" s="6">
        <f t="shared" si="1"/>
        <v>40.171742509251089</v>
      </c>
      <c r="W7" s="6"/>
      <c r="X7" s="6"/>
      <c r="Y7" s="6"/>
      <c r="Z7" s="6"/>
      <c r="AA7" s="6"/>
      <c r="AB7" s="6"/>
      <c r="AC7" s="6"/>
      <c r="AD7" s="6"/>
      <c r="AE7" s="6"/>
      <c r="AF7" s="6">
        <f t="shared" si="2"/>
        <v>2202984</v>
      </c>
      <c r="AG7" s="6">
        <f t="shared" si="3"/>
        <v>884977.06</v>
      </c>
      <c r="AH7" s="6">
        <f t="shared" si="4"/>
        <v>40.171742509251089</v>
      </c>
    </row>
    <row r="8" spans="1:34" x14ac:dyDescent="0.2">
      <c r="A8" s="5" t="s">
        <v>6</v>
      </c>
      <c r="B8" s="6">
        <v>41505974</v>
      </c>
      <c r="C8" s="6">
        <v>24211817</v>
      </c>
      <c r="D8" s="6">
        <f t="shared" si="0"/>
        <v>58.333330522492979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v>906192</v>
      </c>
      <c r="U8" s="6">
        <v>377580</v>
      </c>
      <c r="V8" s="6">
        <f t="shared" si="1"/>
        <v>41.666666666666671</v>
      </c>
      <c r="W8" s="6"/>
      <c r="X8" s="6"/>
      <c r="Y8" s="6"/>
      <c r="Z8" s="6"/>
      <c r="AA8" s="6"/>
      <c r="AB8" s="6"/>
      <c r="AC8" s="6"/>
      <c r="AD8" s="6"/>
      <c r="AE8" s="6"/>
      <c r="AF8" s="6">
        <f t="shared" si="2"/>
        <v>42412166</v>
      </c>
      <c r="AG8" s="6">
        <f t="shared" si="3"/>
        <v>24589397</v>
      </c>
      <c r="AH8" s="6">
        <f t="shared" si="4"/>
        <v>57.977225214104841</v>
      </c>
    </row>
    <row r="9" spans="1:34" x14ac:dyDescent="0.2">
      <c r="A9" s="5" t="s">
        <v>7</v>
      </c>
      <c r="B9" s="6">
        <v>66143813</v>
      </c>
      <c r="C9" s="6">
        <v>38583888</v>
      </c>
      <c r="D9" s="6">
        <f t="shared" si="0"/>
        <v>58.333328923749825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796824</v>
      </c>
      <c r="U9" s="6">
        <v>305970</v>
      </c>
      <c r="V9" s="6">
        <f t="shared" si="1"/>
        <v>38.398692810457518</v>
      </c>
      <c r="W9" s="6"/>
      <c r="X9" s="6"/>
      <c r="Y9" s="6"/>
      <c r="Z9" s="6"/>
      <c r="AA9" s="6"/>
      <c r="AB9" s="6"/>
      <c r="AC9" s="6"/>
      <c r="AD9" s="6"/>
      <c r="AE9" s="6"/>
      <c r="AF9" s="6">
        <f t="shared" si="2"/>
        <v>66940637</v>
      </c>
      <c r="AG9" s="6">
        <f t="shared" si="3"/>
        <v>38889858</v>
      </c>
      <c r="AH9" s="6">
        <f t="shared" si="4"/>
        <v>58.096038135998015</v>
      </c>
    </row>
    <row r="10" spans="1:34" x14ac:dyDescent="0.2">
      <c r="A10" s="5" t="s">
        <v>8</v>
      </c>
      <c r="B10" s="6"/>
      <c r="C10" s="6"/>
      <c r="D10" s="6">
        <f t="shared" si="0"/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2859192</v>
      </c>
      <c r="U10" s="6">
        <v>906595.08</v>
      </c>
      <c r="V10" s="6">
        <f t="shared" si="1"/>
        <v>31.708086760175604</v>
      </c>
      <c r="W10" s="6"/>
      <c r="X10" s="6"/>
      <c r="Y10" s="6"/>
      <c r="Z10" s="6"/>
      <c r="AA10" s="6"/>
      <c r="AB10" s="6"/>
      <c r="AC10" s="6">
        <v>1531800</v>
      </c>
      <c r="AD10" s="6">
        <v>1531800</v>
      </c>
      <c r="AE10" s="6">
        <f>AD10/AC10*100</f>
        <v>100</v>
      </c>
      <c r="AF10" s="6">
        <f t="shared" si="2"/>
        <v>4390992</v>
      </c>
      <c r="AG10" s="6">
        <f t="shared" si="3"/>
        <v>2438395.08</v>
      </c>
      <c r="AH10" s="6">
        <f t="shared" si="4"/>
        <v>55.531758654991862</v>
      </c>
    </row>
    <row r="11" spans="1:34" x14ac:dyDescent="0.2">
      <c r="A11" s="5" t="s">
        <v>9</v>
      </c>
      <c r="B11" s="6">
        <v>31305441</v>
      </c>
      <c r="C11" s="6">
        <v>18261509</v>
      </c>
      <c r="D11" s="6">
        <f t="shared" si="0"/>
        <v>58.333338923415901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1140552</v>
      </c>
      <c r="U11" s="6">
        <v>439022</v>
      </c>
      <c r="V11" s="6">
        <f t="shared" si="1"/>
        <v>38.492063492063494</v>
      </c>
      <c r="W11" s="6"/>
      <c r="X11" s="6"/>
      <c r="Y11" s="6"/>
      <c r="Z11" s="6"/>
      <c r="AA11" s="6"/>
      <c r="AB11" s="6"/>
      <c r="AC11" s="6"/>
      <c r="AD11" s="6"/>
      <c r="AE11" s="6"/>
      <c r="AF11" s="6">
        <f t="shared" si="2"/>
        <v>32445993</v>
      </c>
      <c r="AG11" s="6">
        <f t="shared" si="3"/>
        <v>18700531</v>
      </c>
      <c r="AH11" s="6">
        <f t="shared" si="4"/>
        <v>57.63587201661543</v>
      </c>
    </row>
    <row r="12" spans="1:34" x14ac:dyDescent="0.2">
      <c r="A12" s="5" t="s">
        <v>28</v>
      </c>
      <c r="B12" s="6"/>
      <c r="C12" s="6"/>
      <c r="D12" s="6">
        <f t="shared" si="0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640584</v>
      </c>
      <c r="U12" s="6">
        <v>266910</v>
      </c>
      <c r="V12" s="6">
        <f t="shared" si="1"/>
        <v>41.666666666666671</v>
      </c>
      <c r="W12" s="6"/>
      <c r="X12" s="6"/>
      <c r="Y12" s="6"/>
      <c r="Z12" s="6"/>
      <c r="AA12" s="6"/>
      <c r="AB12" s="6"/>
      <c r="AC12" s="6"/>
      <c r="AD12" s="6"/>
      <c r="AE12" s="6"/>
      <c r="AF12" s="6">
        <f t="shared" si="2"/>
        <v>640584</v>
      </c>
      <c r="AG12" s="6">
        <f t="shared" si="3"/>
        <v>266910</v>
      </c>
      <c r="AH12" s="6">
        <f t="shared" si="4"/>
        <v>41.666666666666671</v>
      </c>
    </row>
    <row r="13" spans="1:34" x14ac:dyDescent="0.2">
      <c r="A13" s="5" t="s">
        <v>10</v>
      </c>
      <c r="B13" s="6"/>
      <c r="C13" s="6"/>
      <c r="D13" s="6">
        <f t="shared" si="0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2015496</v>
      </c>
      <c r="U13" s="6">
        <v>770171.29</v>
      </c>
      <c r="V13" s="6">
        <f t="shared" si="1"/>
        <v>38.212494095746159</v>
      </c>
      <c r="W13" s="6"/>
      <c r="X13" s="6"/>
      <c r="Y13" s="6"/>
      <c r="Z13" s="6"/>
      <c r="AA13" s="6"/>
      <c r="AB13" s="6"/>
      <c r="AC13" s="6">
        <v>2079400</v>
      </c>
      <c r="AD13" s="6">
        <v>2079400</v>
      </c>
      <c r="AE13" s="6">
        <f>AD13/AC13*100</f>
        <v>100</v>
      </c>
      <c r="AF13" s="6">
        <f t="shared" si="2"/>
        <v>4094896</v>
      </c>
      <c r="AG13" s="6">
        <f t="shared" si="3"/>
        <v>2849571.29</v>
      </c>
      <c r="AH13" s="6">
        <f t="shared" si="4"/>
        <v>69.588367812027457</v>
      </c>
    </row>
    <row r="14" spans="1:34" x14ac:dyDescent="0.2">
      <c r="A14" s="5" t="s">
        <v>11</v>
      </c>
      <c r="B14" s="6">
        <v>72031697</v>
      </c>
      <c r="C14" s="6">
        <v>42018487</v>
      </c>
      <c r="D14" s="6">
        <f t="shared" si="0"/>
        <v>58.333329284189986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593712</v>
      </c>
      <c r="U14" s="6">
        <v>197904</v>
      </c>
      <c r="V14" s="6">
        <f t="shared" si="1"/>
        <v>33.333333333333329</v>
      </c>
      <c r="W14" s="6"/>
      <c r="X14" s="6"/>
      <c r="Y14" s="6"/>
      <c r="Z14" s="6"/>
      <c r="AA14" s="6"/>
      <c r="AB14" s="6"/>
      <c r="AC14" s="6"/>
      <c r="AD14" s="6"/>
      <c r="AE14" s="6"/>
      <c r="AF14" s="6">
        <f t="shared" si="2"/>
        <v>72625409</v>
      </c>
      <c r="AG14" s="6">
        <f t="shared" si="3"/>
        <v>42216391</v>
      </c>
      <c r="AH14" s="6">
        <f t="shared" si="4"/>
        <v>58.128954564648303</v>
      </c>
    </row>
    <row r="15" spans="1:34" x14ac:dyDescent="0.2">
      <c r="A15" s="5" t="s">
        <v>29</v>
      </c>
      <c r="B15" s="6"/>
      <c r="C15" s="6"/>
      <c r="D15" s="6">
        <f t="shared" si="0"/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1140552</v>
      </c>
      <c r="U15" s="6">
        <v>475230</v>
      </c>
      <c r="V15" s="6">
        <f t="shared" si="1"/>
        <v>41.666666666666671</v>
      </c>
      <c r="W15" s="6"/>
      <c r="X15" s="6"/>
      <c r="Y15" s="6"/>
      <c r="Z15" s="6"/>
      <c r="AA15" s="6"/>
      <c r="AB15" s="6"/>
      <c r="AC15" s="6"/>
      <c r="AD15" s="6"/>
      <c r="AE15" s="6"/>
      <c r="AF15" s="6">
        <f t="shared" si="2"/>
        <v>1140552</v>
      </c>
      <c r="AG15" s="6">
        <f t="shared" si="3"/>
        <v>475230</v>
      </c>
      <c r="AH15" s="6">
        <f t="shared" si="4"/>
        <v>41.666666666666671</v>
      </c>
    </row>
    <row r="16" spans="1:34" x14ac:dyDescent="0.2">
      <c r="A16" s="5" t="s">
        <v>12</v>
      </c>
      <c r="B16" s="6"/>
      <c r="C16" s="6"/>
      <c r="D16" s="6">
        <f t="shared" si="0"/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2000000</v>
      </c>
      <c r="R16" s="6"/>
      <c r="S16" s="6">
        <f t="shared" ref="S16:S28" si="5">IF(Q16=0,0,R16/Q16)*100</f>
        <v>0</v>
      </c>
      <c r="T16" s="6">
        <v>2296728</v>
      </c>
      <c r="U16" s="6">
        <v>911775.67</v>
      </c>
      <c r="V16" s="6">
        <f t="shared" si="1"/>
        <v>39.698896430051803</v>
      </c>
      <c r="W16" s="6"/>
      <c r="X16" s="6"/>
      <c r="Y16" s="6"/>
      <c r="Z16" s="6"/>
      <c r="AA16" s="6"/>
      <c r="AB16" s="6"/>
      <c r="AC16" s="6"/>
      <c r="AD16" s="6"/>
      <c r="AE16" s="6"/>
      <c r="AF16" s="6">
        <f t="shared" si="2"/>
        <v>4296728</v>
      </c>
      <c r="AG16" s="6">
        <f t="shared" si="3"/>
        <v>911775.67</v>
      </c>
      <c r="AH16" s="6">
        <f t="shared" si="4"/>
        <v>21.22023246526194</v>
      </c>
    </row>
    <row r="17" spans="1:34" x14ac:dyDescent="0.2">
      <c r="A17" s="5" t="s">
        <v>13</v>
      </c>
      <c r="B17" s="6"/>
      <c r="C17" s="6"/>
      <c r="D17" s="6">
        <f t="shared" si="0"/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593712</v>
      </c>
      <c r="U17" s="6">
        <v>0</v>
      </c>
      <c r="V17" s="6">
        <f t="shared" si="1"/>
        <v>0</v>
      </c>
      <c r="W17" s="6"/>
      <c r="X17" s="6"/>
      <c r="Y17" s="6"/>
      <c r="Z17" s="6"/>
      <c r="AA17" s="6"/>
      <c r="AB17" s="6"/>
      <c r="AC17" s="6"/>
      <c r="AD17" s="6"/>
      <c r="AE17" s="6"/>
      <c r="AF17" s="6">
        <f t="shared" si="2"/>
        <v>593712</v>
      </c>
      <c r="AG17" s="6">
        <f t="shared" si="3"/>
        <v>0</v>
      </c>
      <c r="AH17" s="6">
        <f t="shared" si="4"/>
        <v>0</v>
      </c>
    </row>
    <row r="18" spans="1:34" x14ac:dyDescent="0.2">
      <c r="A18" s="5" t="s">
        <v>14</v>
      </c>
      <c r="B18" s="6">
        <v>54331530</v>
      </c>
      <c r="C18" s="6">
        <v>31693396</v>
      </c>
      <c r="D18" s="6">
        <f t="shared" si="0"/>
        <v>58.333339775264939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v>749952</v>
      </c>
      <c r="U18" s="6">
        <v>299460</v>
      </c>
      <c r="V18" s="6">
        <f t="shared" si="1"/>
        <v>39.930555555555557</v>
      </c>
      <c r="W18" s="6"/>
      <c r="X18" s="6"/>
      <c r="Y18" s="6"/>
      <c r="Z18" s="6"/>
      <c r="AA18" s="6"/>
      <c r="AB18" s="6"/>
      <c r="AC18" s="6">
        <v>2345800</v>
      </c>
      <c r="AD18" s="6">
        <v>2345800</v>
      </c>
      <c r="AE18" s="6">
        <f>AD18/AC18*100</f>
        <v>100</v>
      </c>
      <c r="AF18" s="6">
        <f t="shared" si="2"/>
        <v>57427282</v>
      </c>
      <c r="AG18" s="6">
        <f t="shared" si="3"/>
        <v>34338656</v>
      </c>
      <c r="AH18" s="6">
        <f t="shared" si="4"/>
        <v>59.795022163855847</v>
      </c>
    </row>
    <row r="19" spans="1:34" x14ac:dyDescent="0.2">
      <c r="A19" s="5" t="s">
        <v>15</v>
      </c>
      <c r="B19" s="6">
        <v>83996154</v>
      </c>
      <c r="C19" s="6">
        <v>48997760</v>
      </c>
      <c r="D19" s="6">
        <f t="shared" si="0"/>
        <v>58.333337500190787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749952</v>
      </c>
      <c r="U19" s="6">
        <v>307118.82</v>
      </c>
      <c r="V19" s="6">
        <f t="shared" si="1"/>
        <v>40.951796915002561</v>
      </c>
      <c r="W19" s="6"/>
      <c r="X19" s="6"/>
      <c r="Y19" s="6"/>
      <c r="Z19" s="6"/>
      <c r="AA19" s="6"/>
      <c r="AB19" s="6"/>
      <c r="AC19" s="6"/>
      <c r="AD19" s="6"/>
      <c r="AE19" s="6"/>
      <c r="AF19" s="6">
        <f t="shared" si="2"/>
        <v>84746106</v>
      </c>
      <c r="AG19" s="6">
        <f t="shared" si="3"/>
        <v>49304878.82</v>
      </c>
      <c r="AH19" s="6">
        <f t="shared" si="4"/>
        <v>58.179521333994977</v>
      </c>
    </row>
    <row r="20" spans="1:34" x14ac:dyDescent="0.2">
      <c r="A20" s="5" t="s">
        <v>16</v>
      </c>
      <c r="B20" s="6">
        <v>32131298</v>
      </c>
      <c r="C20" s="6">
        <v>18743256</v>
      </c>
      <c r="D20" s="6">
        <f t="shared" si="0"/>
        <v>58.333329702397954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593712</v>
      </c>
      <c r="U20" s="6">
        <v>247380</v>
      </c>
      <c r="V20" s="6">
        <f t="shared" si="1"/>
        <v>41.666666666666671</v>
      </c>
      <c r="W20" s="6"/>
      <c r="X20" s="6"/>
      <c r="Y20" s="6"/>
      <c r="Z20" s="6"/>
      <c r="AA20" s="6"/>
      <c r="AB20" s="6"/>
      <c r="AC20" s="6">
        <v>1198800</v>
      </c>
      <c r="AD20" s="6">
        <v>1198800</v>
      </c>
      <c r="AE20" s="6">
        <f>AD20/AC20*100</f>
        <v>100</v>
      </c>
      <c r="AF20" s="6">
        <f t="shared" si="2"/>
        <v>33923810</v>
      </c>
      <c r="AG20" s="6">
        <f t="shared" si="3"/>
        <v>20189436</v>
      </c>
      <c r="AH20" s="6">
        <f t="shared" si="4"/>
        <v>59.51405812024062</v>
      </c>
    </row>
    <row r="21" spans="1:34" x14ac:dyDescent="0.2">
      <c r="A21" s="5" t="s">
        <v>17</v>
      </c>
      <c r="B21" s="6">
        <v>45790250</v>
      </c>
      <c r="C21" s="6">
        <v>34342686</v>
      </c>
      <c r="D21" s="6">
        <f t="shared" si="0"/>
        <v>74.99999672419348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749952</v>
      </c>
      <c r="U21" s="6">
        <v>95513.43</v>
      </c>
      <c r="V21" s="6">
        <f t="shared" si="1"/>
        <v>12.735939100102406</v>
      </c>
      <c r="W21" s="6"/>
      <c r="X21" s="6"/>
      <c r="Y21" s="6"/>
      <c r="Z21" s="6"/>
      <c r="AA21" s="6"/>
      <c r="AB21" s="6"/>
      <c r="AC21" s="6"/>
      <c r="AD21" s="6"/>
      <c r="AE21" s="6"/>
      <c r="AF21" s="6">
        <f t="shared" si="2"/>
        <v>46540202</v>
      </c>
      <c r="AG21" s="6">
        <f t="shared" si="3"/>
        <v>34438199.43</v>
      </c>
      <c r="AH21" s="6">
        <f t="shared" si="4"/>
        <v>73.996669438607071</v>
      </c>
    </row>
    <row r="22" spans="1:34" x14ac:dyDescent="0.2">
      <c r="A22" s="5" t="s">
        <v>18</v>
      </c>
      <c r="B22" s="6">
        <v>10614319</v>
      </c>
      <c r="C22" s="6">
        <v>10614319</v>
      </c>
      <c r="D22" s="6">
        <f t="shared" si="0"/>
        <v>100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1046808</v>
      </c>
      <c r="U22" s="6">
        <v>432880.73</v>
      </c>
      <c r="V22" s="6">
        <f t="shared" si="1"/>
        <v>41.352447631275261</v>
      </c>
      <c r="W22" s="6"/>
      <c r="X22" s="6"/>
      <c r="Y22" s="6"/>
      <c r="Z22" s="6"/>
      <c r="AA22" s="6"/>
      <c r="AB22" s="6"/>
      <c r="AC22" s="6"/>
      <c r="AD22" s="6"/>
      <c r="AE22" s="6"/>
      <c r="AF22" s="6">
        <f t="shared" si="2"/>
        <v>11661127</v>
      </c>
      <c r="AG22" s="6">
        <f t="shared" si="3"/>
        <v>11047199.73</v>
      </c>
      <c r="AH22" s="6">
        <f t="shared" si="4"/>
        <v>94.735266411213942</v>
      </c>
    </row>
    <row r="23" spans="1:34" x14ac:dyDescent="0.2">
      <c r="A23" s="5" t="s">
        <v>19</v>
      </c>
      <c r="B23" s="6"/>
      <c r="C23" s="6"/>
      <c r="D23" s="6">
        <f t="shared" si="0"/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1171800</v>
      </c>
      <c r="U23" s="6">
        <v>443633.88</v>
      </c>
      <c r="V23" s="6">
        <f t="shared" si="1"/>
        <v>37.859180747567848</v>
      </c>
      <c r="W23" s="6"/>
      <c r="X23" s="6"/>
      <c r="Y23" s="6"/>
      <c r="Z23" s="6"/>
      <c r="AA23" s="6"/>
      <c r="AB23" s="6"/>
      <c r="AC23" s="6">
        <v>7984600</v>
      </c>
      <c r="AD23" s="6">
        <v>7984600</v>
      </c>
      <c r="AE23" s="6">
        <f>AD23/AC23*100</f>
        <v>100</v>
      </c>
      <c r="AF23" s="6">
        <f t="shared" si="2"/>
        <v>9156400</v>
      </c>
      <c r="AG23" s="6">
        <f t="shared" si="3"/>
        <v>8428233.8800000008</v>
      </c>
      <c r="AH23" s="6">
        <f t="shared" si="4"/>
        <v>92.047462758289285</v>
      </c>
    </row>
    <row r="24" spans="1:34" x14ac:dyDescent="0.2">
      <c r="A24" s="5" t="s">
        <v>20</v>
      </c>
      <c r="B24" s="6">
        <v>38422081</v>
      </c>
      <c r="C24" s="6">
        <v>22412880</v>
      </c>
      <c r="D24" s="6">
        <f t="shared" si="0"/>
        <v>58.333331815109126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640584</v>
      </c>
      <c r="U24" s="6">
        <v>266910</v>
      </c>
      <c r="V24" s="6">
        <f t="shared" si="1"/>
        <v>41.666666666666671</v>
      </c>
      <c r="W24" s="6"/>
      <c r="X24" s="6"/>
      <c r="Y24" s="6"/>
      <c r="Z24" s="6"/>
      <c r="AA24" s="6"/>
      <c r="AB24" s="6"/>
      <c r="AC24" s="6"/>
      <c r="AD24" s="6"/>
      <c r="AE24" s="6"/>
      <c r="AF24" s="6">
        <f t="shared" si="2"/>
        <v>39062665</v>
      </c>
      <c r="AG24" s="6">
        <f t="shared" si="3"/>
        <v>22679790</v>
      </c>
      <c r="AH24" s="6">
        <f t="shared" si="4"/>
        <v>58.060017154487539</v>
      </c>
    </row>
    <row r="25" spans="1:34" x14ac:dyDescent="0.2">
      <c r="A25" s="5" t="s">
        <v>21</v>
      </c>
      <c r="B25" s="6">
        <v>2661394</v>
      </c>
      <c r="C25" s="6">
        <v>1552481</v>
      </c>
      <c r="D25" s="6">
        <f t="shared" si="0"/>
        <v>58.333377170009406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1203048</v>
      </c>
      <c r="U25" s="6">
        <v>437472</v>
      </c>
      <c r="V25" s="6">
        <f t="shared" si="1"/>
        <v>36.363636363636367</v>
      </c>
      <c r="W25" s="6"/>
      <c r="X25" s="6"/>
      <c r="Y25" s="6"/>
      <c r="Z25" s="6"/>
      <c r="AA25" s="6"/>
      <c r="AB25" s="6"/>
      <c r="AC25" s="6"/>
      <c r="AD25" s="6"/>
      <c r="AE25" s="6"/>
      <c r="AF25" s="6">
        <f t="shared" si="2"/>
        <v>3864442</v>
      </c>
      <c r="AG25" s="6">
        <f t="shared" si="3"/>
        <v>1989953</v>
      </c>
      <c r="AH25" s="6">
        <f t="shared" si="4"/>
        <v>51.493928489546484</v>
      </c>
    </row>
    <row r="26" spans="1:34" x14ac:dyDescent="0.2">
      <c r="A26" s="5" t="s">
        <v>22</v>
      </c>
      <c r="B26" s="6">
        <v>65942387</v>
      </c>
      <c r="C26" s="6">
        <v>38466386</v>
      </c>
      <c r="D26" s="6">
        <f t="shared" si="0"/>
        <v>58.333323602616936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671832</v>
      </c>
      <c r="U26" s="6">
        <v>279930</v>
      </c>
      <c r="V26" s="6">
        <f t="shared" si="1"/>
        <v>41.666666666666671</v>
      </c>
      <c r="W26" s="6"/>
      <c r="X26" s="6"/>
      <c r="Y26" s="6"/>
      <c r="Z26" s="6"/>
      <c r="AA26" s="6"/>
      <c r="AB26" s="6"/>
      <c r="AC26" s="6"/>
      <c r="AD26" s="6"/>
      <c r="AE26" s="6"/>
      <c r="AF26" s="6">
        <f t="shared" si="2"/>
        <v>66614219</v>
      </c>
      <c r="AG26" s="6">
        <f t="shared" si="3"/>
        <v>38746316</v>
      </c>
      <c r="AH26" s="6">
        <f t="shared" si="4"/>
        <v>58.165233461642771</v>
      </c>
    </row>
    <row r="27" spans="1:34" x14ac:dyDescent="0.2">
      <c r="A27" s="5" t="s">
        <v>23</v>
      </c>
      <c r="B27" s="6">
        <v>8847697</v>
      </c>
      <c r="C27" s="6">
        <v>5161156</v>
      </c>
      <c r="D27" s="6">
        <f t="shared" si="0"/>
        <v>58.333326740280548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v>749952</v>
      </c>
      <c r="U27" s="6">
        <v>299460</v>
      </c>
      <c r="V27" s="6">
        <f t="shared" si="1"/>
        <v>39.930555555555557</v>
      </c>
      <c r="W27" s="6"/>
      <c r="X27" s="6"/>
      <c r="Y27" s="6"/>
      <c r="Z27" s="6"/>
      <c r="AA27" s="6"/>
      <c r="AB27" s="6"/>
      <c r="AC27" s="6"/>
      <c r="AD27" s="6"/>
      <c r="AE27" s="6"/>
      <c r="AF27" s="6">
        <f t="shared" si="2"/>
        <v>9597649</v>
      </c>
      <c r="AG27" s="6">
        <f t="shared" si="3"/>
        <v>5460616</v>
      </c>
      <c r="AH27" s="6">
        <f t="shared" si="4"/>
        <v>56.8953501008424</v>
      </c>
    </row>
    <row r="28" spans="1:34" x14ac:dyDescent="0.2">
      <c r="A28" s="5" t="s">
        <v>24</v>
      </c>
      <c r="B28" s="6"/>
      <c r="C28" s="6"/>
      <c r="D28" s="6">
        <f t="shared" si="0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8000000</v>
      </c>
      <c r="R28" s="6"/>
      <c r="S28" s="6">
        <f t="shared" si="5"/>
        <v>0</v>
      </c>
      <c r="T28" s="6">
        <v>1781136</v>
      </c>
      <c r="U28" s="6">
        <v>709797.89</v>
      </c>
      <c r="V28" s="6">
        <f t="shared" si="1"/>
        <v>39.850853051086496</v>
      </c>
      <c r="W28" s="6"/>
      <c r="X28" s="6"/>
      <c r="Y28" s="6"/>
      <c r="Z28" s="6"/>
      <c r="AA28" s="6"/>
      <c r="AB28" s="6"/>
      <c r="AC28" s="6">
        <v>3663000</v>
      </c>
      <c r="AD28" s="6">
        <v>3663000</v>
      </c>
      <c r="AE28" s="6">
        <f t="shared" ref="AE28:AE29" si="6">AD28/AC28*100</f>
        <v>100</v>
      </c>
      <c r="AF28" s="6">
        <f t="shared" si="2"/>
        <v>13444136</v>
      </c>
      <c r="AG28" s="6">
        <f t="shared" si="3"/>
        <v>4372797.8899999997</v>
      </c>
      <c r="AH28" s="6">
        <f t="shared" si="4"/>
        <v>32.525689192671067</v>
      </c>
    </row>
    <row r="29" spans="1:34" x14ac:dyDescent="0.2">
      <c r="A29" s="5" t="s">
        <v>25</v>
      </c>
      <c r="B29" s="6"/>
      <c r="C29" s="6"/>
      <c r="D29" s="6">
        <f t="shared" si="0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>
        <f t="shared" si="1"/>
        <v>0</v>
      </c>
      <c r="W29" s="6"/>
      <c r="X29" s="6"/>
      <c r="Y29" s="6"/>
      <c r="Z29" s="6"/>
      <c r="AA29" s="6"/>
      <c r="AB29" s="6"/>
      <c r="AC29" s="6">
        <v>1465200</v>
      </c>
      <c r="AD29" s="6">
        <v>1465200</v>
      </c>
      <c r="AE29" s="6">
        <f t="shared" si="6"/>
        <v>100</v>
      </c>
      <c r="AF29" s="6">
        <f t="shared" si="2"/>
        <v>1465200</v>
      </c>
      <c r="AG29" s="6">
        <f t="shared" si="3"/>
        <v>1465200</v>
      </c>
      <c r="AH29" s="6">
        <f t="shared" si="4"/>
        <v>100</v>
      </c>
    </row>
    <row r="30" spans="1:34" x14ac:dyDescent="0.2">
      <c r="A30" s="5" t="s">
        <v>33</v>
      </c>
      <c r="B30" s="6"/>
      <c r="C30" s="6"/>
      <c r="D30" s="6"/>
      <c r="E30" s="6"/>
      <c r="F30" s="6">
        <v>0</v>
      </c>
      <c r="G30" s="6">
        <f t="shared" ref="G30" si="7">IF(E30=0,0,F30/E30)*100</f>
        <v>0</v>
      </c>
      <c r="H30" s="6">
        <v>20500000</v>
      </c>
      <c r="I30" s="6">
        <v>0</v>
      </c>
      <c r="J30" s="6">
        <v>0</v>
      </c>
      <c r="K30" s="6">
        <v>1450000</v>
      </c>
      <c r="L30" s="6">
        <v>0</v>
      </c>
      <c r="M30" s="6">
        <v>0</v>
      </c>
      <c r="N30" s="6">
        <v>100000000</v>
      </c>
      <c r="O30" s="6">
        <v>0</v>
      </c>
      <c r="P30" s="6">
        <v>0</v>
      </c>
      <c r="Q30" s="6"/>
      <c r="R30" s="6"/>
      <c r="S30" s="6"/>
      <c r="T30" s="6">
        <v>125024</v>
      </c>
      <c r="U30" s="6">
        <v>0</v>
      </c>
      <c r="V30" s="6"/>
      <c r="W30" s="6">
        <v>2000000</v>
      </c>
      <c r="X30" s="6">
        <v>0</v>
      </c>
      <c r="Y30" s="6">
        <v>0</v>
      </c>
      <c r="Z30" s="6">
        <v>10000000</v>
      </c>
      <c r="AA30" s="6">
        <v>0</v>
      </c>
      <c r="AB30" s="6"/>
      <c r="AC30" s="6"/>
      <c r="AD30" s="6"/>
      <c r="AE30" s="6"/>
      <c r="AF30" s="6">
        <f t="shared" si="2"/>
        <v>134075024</v>
      </c>
      <c r="AG30" s="6">
        <f t="shared" si="3"/>
        <v>0</v>
      </c>
      <c r="AH30" s="6"/>
    </row>
    <row r="31" spans="1:34" s="4" customFormat="1" ht="15.75" x14ac:dyDescent="0.2">
      <c r="A31" s="8" t="s">
        <v>30</v>
      </c>
      <c r="B31" s="9">
        <f>SUM(B4:B29)</f>
        <v>596512298</v>
      </c>
      <c r="C31" s="9">
        <f>SUM(C4:C29)</f>
        <v>360019844</v>
      </c>
      <c r="D31" s="9">
        <f>C31/B31*100</f>
        <v>60.354136068457052</v>
      </c>
      <c r="E31" s="9">
        <f>SUM(E4:E30)</f>
        <v>0</v>
      </c>
      <c r="F31" s="9">
        <f>SUM(F4:F29)</f>
        <v>0</v>
      </c>
      <c r="G31" s="9" t="e">
        <f>F31/E31*100</f>
        <v>#DIV/0!</v>
      </c>
      <c r="H31" s="9">
        <f>SUM(H4:H30)</f>
        <v>20500000</v>
      </c>
      <c r="I31" s="9">
        <f>SUM(I4:I29)</f>
        <v>0</v>
      </c>
      <c r="J31" s="9">
        <f>I31/H31*100</f>
        <v>0</v>
      </c>
      <c r="K31" s="9">
        <f>SUM(K4:K30)</f>
        <v>1450000</v>
      </c>
      <c r="L31" s="9">
        <f>SUM(L4:L29)</f>
        <v>0</v>
      </c>
      <c r="M31" s="9">
        <f>L31/K31*100</f>
        <v>0</v>
      </c>
      <c r="N31" s="9">
        <f>SUM(N4:N30)</f>
        <v>100000000</v>
      </c>
      <c r="O31" s="9">
        <f>SUM(O4:O29)</f>
        <v>0</v>
      </c>
      <c r="P31" s="9">
        <f>O31/N31*100</f>
        <v>0</v>
      </c>
      <c r="Q31" s="9">
        <f>SUM(Q4:Q30)</f>
        <v>10000000</v>
      </c>
      <c r="R31" s="9">
        <f>SUM(R4:R29)</f>
        <v>0</v>
      </c>
      <c r="S31" s="9">
        <f>R31/Q31*100</f>
        <v>0</v>
      </c>
      <c r="T31" s="9">
        <f>SUM(T4:T30)</f>
        <v>30185600</v>
      </c>
      <c r="U31" s="9">
        <f>SUM(U4:U29)</f>
        <v>11023821.470000001</v>
      </c>
      <c r="V31" s="9">
        <f>U31/T31*100</f>
        <v>36.520133673009646</v>
      </c>
      <c r="W31" s="9">
        <f>SUM(W4:W30)</f>
        <v>2000000</v>
      </c>
      <c r="X31" s="9">
        <f>SUM(X4:X29)</f>
        <v>0</v>
      </c>
      <c r="Y31" s="9">
        <f>X31/W31*100</f>
        <v>0</v>
      </c>
      <c r="Z31" s="9">
        <f>SUM(Z4:Z30)</f>
        <v>10000000</v>
      </c>
      <c r="AA31" s="9">
        <f>SUM(AA4:AA29)</f>
        <v>0</v>
      </c>
      <c r="AB31" s="9">
        <f>AA31/Z31*100</f>
        <v>0</v>
      </c>
      <c r="AC31" s="9">
        <f>SUM(AC4:AC30)</f>
        <v>22200000</v>
      </c>
      <c r="AD31" s="9">
        <f>SUM(AD4:AD29)</f>
        <v>22200000</v>
      </c>
      <c r="AE31" s="9">
        <f>AD31/AC31*100</f>
        <v>100</v>
      </c>
      <c r="AF31" s="9">
        <f t="shared" si="2"/>
        <v>792847898</v>
      </c>
      <c r="AG31" s="9">
        <f t="shared" si="3"/>
        <v>393243665.47000003</v>
      </c>
      <c r="AH31" s="9">
        <f>AG31/AF31*100</f>
        <v>49.5988784812292</v>
      </c>
    </row>
    <row r="32" spans="1:3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</sheetData>
  <mergeCells count="13">
    <mergeCell ref="A2:A3"/>
    <mergeCell ref="B2:D2"/>
    <mergeCell ref="E2:G2"/>
    <mergeCell ref="H2:J2"/>
    <mergeCell ref="A1:J1"/>
    <mergeCell ref="Z2:AB2"/>
    <mergeCell ref="AC2:AE2"/>
    <mergeCell ref="AF2:AH2"/>
    <mergeCell ref="K2:M2"/>
    <mergeCell ref="N2:P2"/>
    <mergeCell ref="Q2:S2"/>
    <mergeCell ref="T2:V2"/>
    <mergeCell ref="W2:Y2"/>
  </mergeCells>
  <phoneticPr fontId="1" type="noConversion"/>
  <printOptions horizontalCentered="1"/>
  <pageMargins left="0.23622047244094491" right="0.23622047244094491" top="0.59055118110236227" bottom="0.39370078740157483" header="0.31496062992125984" footer="0.31496062992125984"/>
  <pageSetup paperSize="9" scale="75" fitToWidth="0" orientation="landscape" r:id="rId1"/>
  <headerFooter alignWithMargins="0"/>
  <colBreaks count="3" manualBreakCount="3">
    <brk id="10" max="1048575" man="1"/>
    <brk id="16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428 год</vt:lpstr>
      <vt:lpstr>'428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seliverstova DI.</cp:lastModifiedBy>
  <cp:lastPrinted>2020-06-30T07:44:08Z</cp:lastPrinted>
  <dcterms:created xsi:type="dcterms:W3CDTF">2014-03-20T11:05:03Z</dcterms:created>
  <dcterms:modified xsi:type="dcterms:W3CDTF">2020-09-17T12:44:20Z</dcterms:modified>
</cp:coreProperties>
</file>